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https://aarhusuniversitet-my.sharepoint.com/personal/au21200_uni_au_dk/Documents/U-Drive/FAKULTET/Arbejde/- Slet-mappen/Web/"/>
    </mc:Choice>
  </mc:AlternateContent>
  <bookViews>
    <workbookView xWindow="360" yWindow="135" windowWidth="23955" windowHeight="12075"/>
  </bookViews>
  <sheets>
    <sheet name="Beregning" sheetId="1" r:id="rId1"/>
    <sheet name="Forklaring" sheetId="2" r:id="rId2"/>
    <sheet name="Ark3" sheetId="3" r:id="rId3"/>
  </sheets>
  <calcPr calcId="162913"/>
</workbook>
</file>

<file path=xl/calcChain.xml><?xml version="1.0" encoding="utf-8"?>
<calcChain xmlns="http://schemas.openxmlformats.org/spreadsheetml/2006/main">
  <c r="B35" i="1" l="1"/>
  <c r="H26" i="1"/>
  <c r="B26" i="1"/>
  <c r="H20" i="1" l="1"/>
  <c r="H10" i="1" l="1"/>
  <c r="B33" i="1" s="1"/>
  <c r="H15" i="1"/>
  <c r="B34" i="1"/>
  <c r="H24" i="1"/>
  <c r="H25" i="1"/>
  <c r="B24" i="1"/>
  <c r="B25" i="1"/>
  <c r="H27" i="1" l="1"/>
  <c r="B36" i="1"/>
  <c r="B27" i="1"/>
  <c r="B42" i="1" l="1"/>
  <c r="B43" i="1" s="1"/>
  <c r="B44" i="1" l="1"/>
  <c r="B10" i="2" s="1"/>
  <c r="H29" i="1"/>
  <c r="H30" i="1" s="1"/>
  <c r="B29" i="1"/>
  <c r="H42" i="1" l="1"/>
  <c r="B38" i="1"/>
  <c r="B39" i="1" s="1"/>
  <c r="H43" i="1" s="1"/>
  <c r="B30" i="1"/>
  <c r="H41" i="1" s="1"/>
  <c r="H44" i="1" l="1"/>
</calcChain>
</file>

<file path=xl/comments1.xml><?xml version="1.0" encoding="utf-8"?>
<comments xmlns="http://schemas.openxmlformats.org/spreadsheetml/2006/main">
  <authors>
    <author>Bettina Holmbo Acthon</author>
  </authors>
  <commentList>
    <comment ref="B9" authorId="0" shapeId="0">
      <text>
        <r>
          <rPr>
            <b/>
            <sz val="9"/>
            <color indexed="81"/>
            <rFont val="Tahoma"/>
            <family val="2"/>
          </rPr>
          <t>Bettina Holmbo Acthon:</t>
        </r>
        <r>
          <rPr>
            <sz val="9"/>
            <color indexed="81"/>
            <rFont val="Tahoma"/>
            <family val="2"/>
          </rPr>
          <t xml:space="preserve">
I dette felt skrives navnet på den person fra Aarhus Universitet, der har fået tildelt de eksterne midler til et ph.d.-stipendium. 
Hvis bevillingshaver ikke er ansat på Aarhus Universitet, bør navnet på vedkommendes arbejdsplads også indtastes.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</rPr>
          <t>Bettina Holmbo Acthon:</t>
        </r>
        <r>
          <rPr>
            <sz val="9"/>
            <color indexed="81"/>
            <rFont val="Tahoma"/>
            <family val="2"/>
          </rPr>
          <t xml:space="preserve">
Arts andel udregnes automatisk, når beløbene fra bevillingsgiver 1 og 2 er indtastet. 
Hvis Arts ikke bidrager til lønnen, skal de eksterne bidrag dække hele lønudgiften (se beløbene for hhv. 4+4 og 5+3 i den grå kasse).</t>
        </r>
      </text>
    </comment>
    <comment ref="G15" authorId="0" shapeId="0">
      <text>
        <r>
          <rPr>
            <b/>
            <sz val="9"/>
            <color indexed="81"/>
            <rFont val="Tahoma"/>
            <family val="2"/>
          </rPr>
          <t>Bettina Holmbo Acthon:</t>
        </r>
        <r>
          <rPr>
            <sz val="9"/>
            <color indexed="81"/>
            <rFont val="Tahoma"/>
            <family val="2"/>
          </rPr>
          <t xml:space="preserve">
Arts andel udregnes automatisk, når beløbene fra bevillingsgiver 1 og 2 er indtastet. 
Hvis Arts ikke bidrager til udd.taxameter, skal de eksterne bidrag dække hele udgiften (se beløbet i den grå kasse).</t>
        </r>
      </text>
    </comment>
    <comment ref="G20" authorId="0" shapeId="0">
      <text>
        <r>
          <rPr>
            <b/>
            <sz val="9"/>
            <color indexed="81"/>
            <rFont val="Tahoma"/>
            <family val="2"/>
          </rPr>
          <t>Bettina Holmbo Acthon:</t>
        </r>
        <r>
          <rPr>
            <sz val="9"/>
            <color indexed="81"/>
            <rFont val="Tahoma"/>
            <family val="2"/>
          </rPr>
          <t xml:space="preserve">
Arts andel udregnes automatisk, når procentsatserne fra bevillingsgiver 1 og 2 er indtastet. 
Hvis Arts ikke bidrager til overhead, skal de eksterne bidrag summe op til 100% i alt.</t>
        </r>
      </text>
    </comment>
  </commentList>
</comments>
</file>

<file path=xl/sharedStrings.xml><?xml version="1.0" encoding="utf-8"?>
<sst xmlns="http://schemas.openxmlformats.org/spreadsheetml/2006/main" count="73" uniqueCount="47">
  <si>
    <t>Arts</t>
  </si>
  <si>
    <t>I alt</t>
  </si>
  <si>
    <t>årsværk</t>
  </si>
  <si>
    <t>Årsværk</t>
  </si>
  <si>
    <t>Overhead (44%)</t>
  </si>
  <si>
    <t>Løn</t>
  </si>
  <si>
    <t>Overhead</t>
  </si>
  <si>
    <t>Uden overhead</t>
  </si>
  <si>
    <t>Med overhead</t>
  </si>
  <si>
    <t>Hvem betaler overhead?</t>
  </si>
  <si>
    <t>I alt inkl. overhead</t>
  </si>
  <si>
    <t>Mellemregning:</t>
  </si>
  <si>
    <t>Udgift pr. årsværk</t>
  </si>
  <si>
    <t xml:space="preserve">Rejser </t>
  </si>
  <si>
    <t>Hvem betaler rejser?</t>
  </si>
  <si>
    <t>Bevillingsgivere</t>
  </si>
  <si>
    <t>Navn på lokal bevillingshaver</t>
  </si>
  <si>
    <t>Hvem betaler udd.taxameter?</t>
  </si>
  <si>
    <t>Stipendietype</t>
  </si>
  <si>
    <t>Udfyld de blå felter</t>
  </si>
  <si>
    <t>Udd.taxameter</t>
  </si>
  <si>
    <t xml:space="preserve">Udd.taxameter </t>
  </si>
  <si>
    <t xml:space="preserve">Uddannelsestaxameter </t>
  </si>
  <si>
    <t>5+3-stipendium</t>
  </si>
  <si>
    <t>4+4-stipendium</t>
  </si>
  <si>
    <t xml:space="preserve">Kostprisen er den egentlige løn + ekstra udgifter til ferieafregning ved fratrædelse og særlig feriegodtgørelse + bidrag (AES-, AUB- og flexjobbidrag). Kostprisen tager ikke højde for overarbejde, engangstillæg eller ekstra udgifter ved barsel og sygdom. </t>
  </si>
  <si>
    <t>Ph.d.-skolen beregner altid ud fra højeste kostpris, da lønudgiften helt afhænger af ph.d.-stipendiatens anciennitet.</t>
  </si>
  <si>
    <t>Kostprisen opreguleres med 2% årligt.</t>
  </si>
  <si>
    <t>SU-ph.d.-stipendium og lønansættelse på del A (2 år) og laveste kostpris på del B (2 år), da ph.d.-stipendiaten ikke har nogen anciennitet.</t>
  </si>
  <si>
    <t>Til intern brug i ph.d.-administrationen</t>
  </si>
  <si>
    <t>Antal bevillingsgivere</t>
  </si>
  <si>
    <t>Ekstern bevillingsgiver 1</t>
  </si>
  <si>
    <t>Ekstern bevillingsgiver 2</t>
  </si>
  <si>
    <t>Hvem betaler løn?</t>
  </si>
  <si>
    <t>Bevillingsgiver 1</t>
  </si>
  <si>
    <t>Bevillingsgiver 2</t>
  </si>
  <si>
    <t>Lønudgift:</t>
  </si>
  <si>
    <t>Overhead:</t>
  </si>
  <si>
    <t>Uddannelsestaxameter:</t>
  </si>
  <si>
    <t>Navn på stipendiat</t>
  </si>
  <si>
    <t>* Lønudgiften er beregnet ud fra højeste kostpris (løntrin 8)</t>
  </si>
  <si>
    <t>Andel ved delt</t>
  </si>
  <si>
    <t>Andel af egne</t>
  </si>
  <si>
    <r>
      <t>Udgiftsberegning</t>
    </r>
    <r>
      <rPr>
        <b/>
        <sz val="14"/>
        <color theme="1"/>
        <rFont val="Calibri"/>
        <family val="2"/>
        <scheme val="minor"/>
      </rPr>
      <t xml:space="preserve"> - stipendiaten skal ansættes på AU</t>
    </r>
  </si>
  <si>
    <t>Rejser</t>
  </si>
  <si>
    <t>Lønudgift (5+3), niveau 2024*</t>
  </si>
  <si>
    <t>Lønudgift (4+4), niveau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</si>
</sst>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&quot;kr.&quot;\ * #,##0.00_ ;_ &quot;kr.&quot;\ * \-#,##0.00_ ;_ &quot;kr.&quot;\ * &quot;-&quot;??_ ;_ @_ "/>
    <numFmt numFmtId="165" formatCode="#,##0.00_ ;\-#,##0.0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6" tint="-0.499984740745262"/>
      <name val="Calibri"/>
      <family val="2"/>
      <scheme val="minor"/>
    </font>
    <font>
      <b/>
      <i/>
      <sz val="11"/>
      <color theme="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6" tint="-0.49998474074526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b/>
      <i/>
      <sz val="11"/>
      <color theme="6" tint="-0.249977111117893"/>
      <name val="Calibri"/>
      <family val="2"/>
      <scheme val="minor"/>
    </font>
    <font>
      <b/>
      <i/>
      <sz val="9"/>
      <color theme="2" tint="-0.499984740745262"/>
      <name val="Calibri"/>
      <family val="2"/>
      <scheme val="minor"/>
    </font>
    <font>
      <i/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6">
    <xf numFmtId="0" fontId="0" fillId="0" borderId="0" xfId="0"/>
    <xf numFmtId="164" fontId="0" fillId="0" borderId="0" xfId="0" applyNumberFormat="1"/>
    <xf numFmtId="165" fontId="0" fillId="0" borderId="0" xfId="1" applyNumberFormat="1" applyFont="1"/>
    <xf numFmtId="165" fontId="0" fillId="0" borderId="0" xfId="0" applyNumberFormat="1"/>
    <xf numFmtId="0" fontId="2" fillId="3" borderId="0" xfId="0" applyFont="1" applyFill="1"/>
    <xf numFmtId="0" fontId="0" fillId="3" borderId="0" xfId="0" applyFill="1"/>
    <xf numFmtId="164" fontId="0" fillId="3" borderId="0" xfId="1" applyFont="1" applyFill="1"/>
    <xf numFmtId="0" fontId="6" fillId="0" borderId="0" xfId="0" applyFont="1"/>
    <xf numFmtId="164" fontId="6" fillId="0" borderId="0" xfId="1" applyFont="1"/>
    <xf numFmtId="0" fontId="5" fillId="0" borderId="1" xfId="0" applyFont="1" applyBorder="1"/>
    <xf numFmtId="164" fontId="5" fillId="0" borderId="1" xfId="1" applyFont="1" applyBorder="1"/>
    <xf numFmtId="0" fontId="0" fillId="0" borderId="0" xfId="0" applyFont="1"/>
    <xf numFmtId="0" fontId="2" fillId="0" borderId="2" xfId="0" applyFont="1" applyFill="1" applyBorder="1"/>
    <xf numFmtId="0" fontId="2" fillId="0" borderId="2" xfId="0" applyFont="1" applyBorder="1"/>
    <xf numFmtId="0" fontId="6" fillId="0" borderId="0" xfId="0" applyFont="1" applyBorder="1"/>
    <xf numFmtId="164" fontId="6" fillId="0" borderId="0" xfId="1" applyFont="1" applyBorder="1"/>
    <xf numFmtId="164" fontId="5" fillId="0" borderId="3" xfId="1" applyFont="1" applyBorder="1"/>
    <xf numFmtId="164" fontId="0" fillId="0" borderId="0" xfId="1" applyFont="1" applyFill="1"/>
    <xf numFmtId="0" fontId="7" fillId="0" borderId="0" xfId="0" applyFont="1"/>
    <xf numFmtId="164" fontId="0" fillId="0" borderId="0" xfId="1" applyFont="1"/>
    <xf numFmtId="0" fontId="8" fillId="0" borderId="0" xfId="0" applyFont="1" applyFill="1" applyBorder="1"/>
    <xf numFmtId="0" fontId="2" fillId="0" borderId="0" xfId="0" applyFont="1"/>
    <xf numFmtId="0" fontId="0" fillId="0" borderId="0" xfId="0" applyAlignment="1">
      <alignment vertical="top"/>
    </xf>
    <xf numFmtId="0" fontId="7" fillId="0" borderId="0" xfId="0" applyFont="1" applyAlignment="1">
      <alignment vertical="top"/>
    </xf>
    <xf numFmtId="164" fontId="4" fillId="0" borderId="0" xfId="1" applyFont="1" applyAlignment="1">
      <alignment vertical="top"/>
    </xf>
    <xf numFmtId="0" fontId="4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3" fillId="0" borderId="0" xfId="0" applyFont="1" applyAlignment="1">
      <alignment vertical="top"/>
    </xf>
    <xf numFmtId="9" fontId="0" fillId="0" borderId="0" xfId="0" applyNumberFormat="1" applyProtection="1">
      <protection locked="0"/>
    </xf>
    <xf numFmtId="0" fontId="0" fillId="4" borderId="0" xfId="0" applyFont="1" applyFill="1" applyBorder="1"/>
    <xf numFmtId="164" fontId="0" fillId="4" borderId="0" xfId="1" applyFont="1" applyFill="1"/>
    <xf numFmtId="9" fontId="0" fillId="0" borderId="0" xfId="0" applyNumberFormat="1"/>
    <xf numFmtId="0" fontId="2" fillId="0" borderId="0" xfId="0" applyFont="1" applyFill="1" applyBorder="1"/>
    <xf numFmtId="0" fontId="14" fillId="0" borderId="0" xfId="0" applyFont="1"/>
    <xf numFmtId="164" fontId="14" fillId="0" borderId="0" xfId="0" applyNumberFormat="1" applyFont="1"/>
    <xf numFmtId="164" fontId="0" fillId="0" borderId="0" xfId="1" applyFont="1" applyFill="1" applyProtection="1"/>
    <xf numFmtId="164" fontId="0" fillId="0" borderId="0" xfId="1" applyFont="1" applyProtection="1">
      <protection locked="0"/>
    </xf>
    <xf numFmtId="0" fontId="0" fillId="2" borderId="4" xfId="0" applyFill="1" applyBorder="1" applyAlignment="1" applyProtection="1">
      <alignment horizontal="left" vertical="top"/>
      <protection locked="0"/>
    </xf>
    <xf numFmtId="0" fontId="15" fillId="0" borderId="0" xfId="0" applyFont="1" applyFill="1" applyBorder="1"/>
    <xf numFmtId="0" fontId="0" fillId="0" borderId="0" xfId="0" applyFill="1"/>
    <xf numFmtId="0" fontId="16" fillId="0" borderId="0" xfId="0" applyFont="1" applyAlignment="1">
      <alignment horizontal="right"/>
    </xf>
    <xf numFmtId="0" fontId="0" fillId="0" borderId="1" xfId="0" applyFont="1" applyBorder="1"/>
    <xf numFmtId="0" fontId="3" fillId="0" borderId="0" xfId="0" applyFont="1" applyAlignment="1">
      <alignment vertical="top"/>
    </xf>
    <xf numFmtId="0" fontId="0" fillId="2" borderId="2" xfId="0" applyFill="1" applyBorder="1" applyAlignment="1" applyProtection="1">
      <alignment horizontal="left" vertical="top"/>
      <protection locked="0"/>
    </xf>
    <xf numFmtId="164" fontId="0" fillId="4" borderId="0" xfId="1" applyFont="1" applyFill="1" applyProtection="1">
      <protection locked="0"/>
    </xf>
    <xf numFmtId="0" fontId="2" fillId="0" borderId="1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0" fontId="0" fillId="2" borderId="2" xfId="0" applyFill="1" applyBorder="1" applyAlignment="1" applyProtection="1">
      <alignment horizontal="left" vertical="top" wrapText="1"/>
      <protection locked="0"/>
    </xf>
    <xf numFmtId="0" fontId="0" fillId="2" borderId="2" xfId="0" applyFill="1" applyBorder="1" applyAlignment="1" applyProtection="1">
      <alignment horizontal="left" vertical="top"/>
      <protection locked="0"/>
    </xf>
    <xf numFmtId="0" fontId="0" fillId="2" borderId="6" xfId="0" applyFill="1" applyBorder="1" applyAlignment="1" applyProtection="1">
      <alignment horizontal="left" vertical="top"/>
      <protection locked="0"/>
    </xf>
    <xf numFmtId="0" fontId="0" fillId="2" borderId="7" xfId="0" applyFill="1" applyBorder="1" applyAlignment="1" applyProtection="1">
      <alignment horizontal="left" vertical="top"/>
      <protection locked="0"/>
    </xf>
    <xf numFmtId="0" fontId="0" fillId="2" borderId="8" xfId="0" applyFill="1" applyBorder="1" applyAlignment="1" applyProtection="1">
      <alignment horizontal="left" vertical="top"/>
      <protection locked="0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</cellXfs>
  <cellStyles count="2">
    <cellStyle name="Normal" xfId="0" builtinId="0"/>
    <cellStyle name="Valuta" xfId="1" builtinId="4"/>
  </cellStyles>
  <dxfs count="20"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1"/>
  <dimension ref="A1:I68"/>
  <sheetViews>
    <sheetView tabSelected="1" zoomScaleNormal="100" workbookViewId="0">
      <selection activeCell="B3" sqref="B3:F3"/>
    </sheetView>
  </sheetViews>
  <sheetFormatPr defaultRowHeight="15" x14ac:dyDescent="0.25"/>
  <cols>
    <col min="1" max="1" width="27.140625" customWidth="1"/>
    <col min="2" max="2" width="22.85546875" customWidth="1"/>
    <col min="3" max="3" width="5" customWidth="1"/>
    <col min="4" max="4" width="16.85546875" customWidth="1"/>
    <col min="5" max="5" width="7.42578125" customWidth="1"/>
    <col min="6" max="6" width="5.140625" customWidth="1"/>
    <col min="7" max="7" width="29.140625" customWidth="1"/>
    <col min="8" max="8" width="19.42578125" customWidth="1"/>
    <col min="9" max="9" width="13.28515625" customWidth="1"/>
  </cols>
  <sheetData>
    <row r="1" spans="1:8" s="22" customFormat="1" ht="26.25" customHeight="1" x14ac:dyDescent="0.25">
      <c r="A1" s="43" t="s">
        <v>43</v>
      </c>
    </row>
    <row r="2" spans="1:8" ht="21" customHeight="1" x14ac:dyDescent="0.25">
      <c r="A2" s="20" t="s">
        <v>19</v>
      </c>
    </row>
    <row r="3" spans="1:8" ht="21" customHeight="1" x14ac:dyDescent="0.25">
      <c r="A3" s="13" t="s">
        <v>39</v>
      </c>
      <c r="B3" s="51"/>
      <c r="C3" s="52"/>
      <c r="D3" s="52"/>
      <c r="E3" s="52"/>
      <c r="F3" s="53"/>
    </row>
    <row r="4" spans="1:8" ht="15" customHeight="1" x14ac:dyDescent="0.25">
      <c r="A4" s="20"/>
    </row>
    <row r="5" spans="1:8" ht="17.25" customHeight="1" x14ac:dyDescent="0.25">
      <c r="A5" s="12" t="s">
        <v>30</v>
      </c>
      <c r="B5" s="38"/>
    </row>
    <row r="6" spans="1:8" ht="18" customHeight="1" x14ac:dyDescent="0.25">
      <c r="A6" s="46" t="s">
        <v>15</v>
      </c>
      <c r="B6" s="49"/>
      <c r="C6" s="49"/>
      <c r="D6" s="49"/>
      <c r="E6" s="49"/>
    </row>
    <row r="7" spans="1:8" ht="15" customHeight="1" x14ac:dyDescent="0.25">
      <c r="A7" s="47"/>
      <c r="B7" s="49"/>
      <c r="C7" s="49"/>
      <c r="D7" s="49"/>
      <c r="E7" s="49"/>
      <c r="G7" s="33" t="s">
        <v>36</v>
      </c>
    </row>
    <row r="8" spans="1:8" x14ac:dyDescent="0.25">
      <c r="A8" s="48"/>
      <c r="B8" s="49"/>
      <c r="C8" s="49"/>
      <c r="D8" s="49"/>
      <c r="E8" s="49"/>
      <c r="G8" s="11" t="s">
        <v>34</v>
      </c>
      <c r="H8" s="37"/>
    </row>
    <row r="9" spans="1:8" x14ac:dyDescent="0.25">
      <c r="A9" s="12" t="s">
        <v>16</v>
      </c>
      <c r="B9" s="50"/>
      <c r="C9" s="50"/>
      <c r="D9" s="50"/>
      <c r="E9" s="50"/>
      <c r="G9" s="11" t="s">
        <v>35</v>
      </c>
      <c r="H9" s="37"/>
    </row>
    <row r="10" spans="1:8" ht="15.75" customHeight="1" x14ac:dyDescent="0.25">
      <c r="G10" s="11" t="s">
        <v>0</v>
      </c>
      <c r="H10" s="37">
        <f>IF(B11="5+3",B19-H8-H9,IF(B11="4+4",B20-H8-H9,0))</f>
        <v>0</v>
      </c>
    </row>
    <row r="11" spans="1:8" ht="15.75" customHeight="1" x14ac:dyDescent="0.25">
      <c r="A11" s="13" t="s">
        <v>18</v>
      </c>
      <c r="B11" s="44"/>
    </row>
    <row r="12" spans="1:8" ht="15.75" customHeight="1" x14ac:dyDescent="0.25">
      <c r="A12" s="13" t="s">
        <v>33</v>
      </c>
      <c r="B12" s="44"/>
      <c r="G12" s="21" t="s">
        <v>38</v>
      </c>
    </row>
    <row r="13" spans="1:8" ht="15.75" customHeight="1" x14ac:dyDescent="0.25">
      <c r="A13" s="13" t="s">
        <v>17</v>
      </c>
      <c r="B13" s="44"/>
      <c r="G13" s="11" t="s">
        <v>34</v>
      </c>
      <c r="H13" s="37"/>
    </row>
    <row r="14" spans="1:8" ht="15.75" customHeight="1" x14ac:dyDescent="0.25">
      <c r="A14" s="13" t="s">
        <v>9</v>
      </c>
      <c r="B14" s="44"/>
      <c r="G14" s="11" t="s">
        <v>35</v>
      </c>
      <c r="H14" s="37"/>
    </row>
    <row r="15" spans="1:8" ht="15.75" customHeight="1" x14ac:dyDescent="0.25">
      <c r="A15" s="13" t="s">
        <v>14</v>
      </c>
      <c r="B15" s="44"/>
      <c r="G15" s="11" t="s">
        <v>0</v>
      </c>
      <c r="H15" s="8">
        <f>B18-H13-H14</f>
        <v>312600</v>
      </c>
    </row>
    <row r="16" spans="1:8" ht="15.75" customHeight="1" x14ac:dyDescent="0.25">
      <c r="A16" s="42"/>
      <c r="D16" s="11"/>
      <c r="E16" s="32"/>
      <c r="G16" s="34"/>
      <c r="H16" s="35"/>
    </row>
    <row r="17" spans="1:9" ht="15.75" customHeight="1" x14ac:dyDescent="0.25">
      <c r="A17" s="30" t="s">
        <v>44</v>
      </c>
      <c r="B17" s="45">
        <v>40000</v>
      </c>
      <c r="D17" s="11"/>
      <c r="E17" s="32"/>
      <c r="G17" s="21" t="s">
        <v>37</v>
      </c>
      <c r="H17" s="41" t="s">
        <v>41</v>
      </c>
      <c r="I17" s="41" t="s">
        <v>42</v>
      </c>
    </row>
    <row r="18" spans="1:9" ht="15.75" customHeight="1" x14ac:dyDescent="0.25">
      <c r="A18" s="30" t="s">
        <v>22</v>
      </c>
      <c r="B18" s="31">
        <v>312600</v>
      </c>
      <c r="D18" s="11"/>
      <c r="E18" s="32"/>
      <c r="G18" s="11" t="s">
        <v>34</v>
      </c>
      <c r="H18" s="29">
        <v>0</v>
      </c>
      <c r="I18" s="29">
        <v>0</v>
      </c>
    </row>
    <row r="19" spans="1:9" ht="15.75" customHeight="1" x14ac:dyDescent="0.25">
      <c r="A19" s="30" t="s">
        <v>45</v>
      </c>
      <c r="B19" s="31">
        <v>1696000</v>
      </c>
      <c r="D19" s="11"/>
      <c r="E19" s="32"/>
      <c r="G19" s="11" t="s">
        <v>35</v>
      </c>
      <c r="H19" s="29">
        <v>0</v>
      </c>
      <c r="I19" s="29">
        <v>0</v>
      </c>
    </row>
    <row r="20" spans="1:9" ht="15.75" customHeight="1" x14ac:dyDescent="0.25">
      <c r="A20" s="30" t="s">
        <v>46</v>
      </c>
      <c r="B20" s="31">
        <v>1356000</v>
      </c>
      <c r="G20" s="11" t="s">
        <v>0</v>
      </c>
      <c r="H20" s="32">
        <f>100%-(H18+H19)</f>
        <v>1</v>
      </c>
      <c r="I20" s="32"/>
    </row>
    <row r="21" spans="1:9" ht="11.25" customHeight="1" x14ac:dyDescent="0.25">
      <c r="A21" s="39" t="s">
        <v>40</v>
      </c>
      <c r="B21" s="19"/>
    </row>
    <row r="22" spans="1:9" ht="14.25" customHeight="1" x14ac:dyDescent="0.25"/>
    <row r="23" spans="1:9" x14ac:dyDescent="0.25">
      <c r="A23" s="4" t="s">
        <v>31</v>
      </c>
      <c r="B23" s="5"/>
      <c r="C23" s="40"/>
      <c r="G23" s="4" t="s">
        <v>32</v>
      </c>
      <c r="H23" s="5"/>
      <c r="I23" s="40"/>
    </row>
    <row r="24" spans="1:9" x14ac:dyDescent="0.25">
      <c r="A24" t="s">
        <v>5</v>
      </c>
      <c r="B24" s="36">
        <f>IF(AND(B11="5+3",B12="Ekstern bevillingsgiver 1"),B19,IF(AND(B11="4+4",B12="Ekstern bevillingsgiver 1"),B20,IF(AND(B11="5+3",B12="Delt"),H8,IF(AND(B11="4+4",B12="Delt"),H8,0))))</f>
        <v>0</v>
      </c>
      <c r="G24" t="s">
        <v>5</v>
      </c>
      <c r="H24" s="36">
        <f>IF(AND(B11="5+3",B12="Ekstern bevillingsgiver 2"),B19,IF(AND(B11="4+4",B12="Ekstern bevillingsgiver 2"),B20,IF(AND(B11="5+3",B12="Delt"),H9,IF(AND(B11="4+4",B12="Delt"),H9,0))))</f>
        <v>0</v>
      </c>
    </row>
    <row r="25" spans="1:9" x14ac:dyDescent="0.25">
      <c r="A25" t="s">
        <v>20</v>
      </c>
      <c r="B25" s="36">
        <f>IF(B13="Ekstern bevillingsgiver 1",B18,IF(B13="Delt",H13,0))</f>
        <v>0</v>
      </c>
      <c r="G25" t="s">
        <v>20</v>
      </c>
      <c r="H25" s="36">
        <f>IF(B13="Ekstern bevillingsgiver 2",B18,IF(B13="Delt",H14,0))</f>
        <v>0</v>
      </c>
    </row>
    <row r="26" spans="1:9" x14ac:dyDescent="0.25">
      <c r="A26" t="s">
        <v>13</v>
      </c>
      <c r="B26" s="17">
        <f>IF(B15="Ekstern bevillingsgiver 1",B17,0)</f>
        <v>0</v>
      </c>
      <c r="G26" t="s">
        <v>13</v>
      </c>
      <c r="H26" s="17">
        <f>IF(B15="Ekstern bevillingsgiver 2",B17,0)</f>
        <v>0</v>
      </c>
    </row>
    <row r="27" spans="1:9" x14ac:dyDescent="0.25">
      <c r="A27" s="9" t="s">
        <v>1</v>
      </c>
      <c r="B27" s="10">
        <f>SUM(B24:B26)</f>
        <v>0</v>
      </c>
      <c r="G27" s="9" t="s">
        <v>1</v>
      </c>
      <c r="H27" s="10">
        <f>SUM(H24:H26)</f>
        <v>0</v>
      </c>
    </row>
    <row r="28" spans="1:9" x14ac:dyDescent="0.25">
      <c r="A28" s="7"/>
      <c r="B28" s="8"/>
      <c r="G28" s="7"/>
      <c r="H28" s="8"/>
    </row>
    <row r="29" spans="1:9" x14ac:dyDescent="0.25">
      <c r="A29" s="7" t="s">
        <v>6</v>
      </c>
      <c r="B29" s="8">
        <f>IF(B14="Ekstern bevillingsgiver 1",B43,IF(B14="Af egne udgifter",B27*I18,IF(B14="Delt",B43*H18,IF(B14="Arts",0,0))))</f>
        <v>0</v>
      </c>
      <c r="G29" s="7" t="s">
        <v>6</v>
      </c>
      <c r="H29" s="8">
        <f>IF(B14="Ekstern bevillingsgiver 2",B43,IF(B14="Af egne udgifter",H27*I19,IF(B14="Delt",B43*H19,IF(B14="Arts",0,0))))</f>
        <v>0</v>
      </c>
    </row>
    <row r="30" spans="1:9" ht="15.75" thickBot="1" x14ac:dyDescent="0.3">
      <c r="A30" s="9" t="s">
        <v>10</v>
      </c>
      <c r="B30" s="16">
        <f>B27+B29</f>
        <v>0</v>
      </c>
      <c r="G30" s="9" t="s">
        <v>10</v>
      </c>
      <c r="H30" s="16">
        <f>H27+H29</f>
        <v>0</v>
      </c>
    </row>
    <row r="31" spans="1:9" ht="23.25" customHeight="1" thickTop="1" x14ac:dyDescent="0.25">
      <c r="A31" s="7"/>
      <c r="B31" s="8"/>
    </row>
    <row r="32" spans="1:9" x14ac:dyDescent="0.25">
      <c r="A32" s="4" t="s">
        <v>0</v>
      </c>
      <c r="B32" s="6"/>
      <c r="C32" s="40"/>
      <c r="E32" s="1"/>
    </row>
    <row r="33" spans="1:9" x14ac:dyDescent="0.25">
      <c r="A33" s="11" t="s">
        <v>5</v>
      </c>
      <c r="B33" s="17">
        <f>IF(AND(B11="5+3",B12="Arts"),B19,IF(AND(B11="4+4",B12="Arts"),B20,IF(AND(B11="5+3",B12="Delt"),H10,IF(AND(B11="4+4",B12="Delt"),H10,0))))</f>
        <v>0</v>
      </c>
    </row>
    <row r="34" spans="1:9" x14ac:dyDescent="0.25">
      <c r="A34" t="s">
        <v>21</v>
      </c>
      <c r="B34" s="17">
        <f>IF(B13="Arts",B18,IF(B13="Delt",H15,0))</f>
        <v>0</v>
      </c>
    </row>
    <row r="35" spans="1:9" x14ac:dyDescent="0.25">
      <c r="A35" t="s">
        <v>13</v>
      </c>
      <c r="B35" s="17">
        <f>IF(B15="Arts",40000,0)</f>
        <v>0</v>
      </c>
    </row>
    <row r="36" spans="1:9" x14ac:dyDescent="0.25">
      <c r="A36" s="9" t="s">
        <v>1</v>
      </c>
      <c r="B36" s="10">
        <f>SUM(B33:B35)</f>
        <v>0</v>
      </c>
    </row>
    <row r="37" spans="1:9" x14ac:dyDescent="0.25">
      <c r="A37" s="14"/>
      <c r="B37" s="15"/>
    </row>
    <row r="38" spans="1:9" x14ac:dyDescent="0.25">
      <c r="A38" s="7" t="s">
        <v>6</v>
      </c>
      <c r="B38" s="8">
        <f>IF(B14="Arts",B43,IF(B14="Af egne udgifter",B43-B29-H29,IF(B14="Delt",B43*H20,0)))</f>
        <v>0</v>
      </c>
    </row>
    <row r="39" spans="1:9" ht="15.75" thickBot="1" x14ac:dyDescent="0.3">
      <c r="A39" s="9" t="s">
        <v>10</v>
      </c>
      <c r="B39" s="16">
        <f>B36+B38</f>
        <v>0</v>
      </c>
      <c r="G39" s="28" t="s">
        <v>29</v>
      </c>
    </row>
    <row r="40" spans="1:9" ht="21.75" customHeight="1" thickTop="1" x14ac:dyDescent="0.25">
      <c r="A40" s="7"/>
      <c r="B40" s="8"/>
      <c r="G40" s="4" t="s">
        <v>3</v>
      </c>
      <c r="H40" s="5"/>
      <c r="I40" s="5"/>
    </row>
    <row r="41" spans="1:9" x14ac:dyDescent="0.25">
      <c r="A41" s="4" t="s">
        <v>1</v>
      </c>
      <c r="B41" s="6"/>
      <c r="C41" s="40"/>
      <c r="G41" t="s">
        <v>31</v>
      </c>
      <c r="H41" s="3" t="e">
        <f>B30/(B44/3)</f>
        <v>#DIV/0!</v>
      </c>
      <c r="I41" t="s">
        <v>2</v>
      </c>
    </row>
    <row r="42" spans="1:9" x14ac:dyDescent="0.25">
      <c r="A42" s="11" t="s">
        <v>7</v>
      </c>
      <c r="B42" s="8">
        <f>B27+H27+B36</f>
        <v>0</v>
      </c>
      <c r="G42" t="s">
        <v>32</v>
      </c>
      <c r="H42" s="2" t="e">
        <f>H30/(B44/3)</f>
        <v>#DIV/0!</v>
      </c>
      <c r="I42" t="s">
        <v>2</v>
      </c>
    </row>
    <row r="43" spans="1:9" x14ac:dyDescent="0.25">
      <c r="A43" t="s">
        <v>4</v>
      </c>
      <c r="B43" s="1">
        <f>B42*44/100</f>
        <v>0</v>
      </c>
      <c r="G43" t="s">
        <v>0</v>
      </c>
      <c r="H43" s="3" t="e">
        <f>B39/(B44/3)</f>
        <v>#DIV/0!</v>
      </c>
      <c r="I43" t="s">
        <v>2</v>
      </c>
    </row>
    <row r="44" spans="1:9" ht="15.75" thickBot="1" x14ac:dyDescent="0.3">
      <c r="A44" s="9" t="s">
        <v>8</v>
      </c>
      <c r="B44" s="16">
        <f>B42+B43</f>
        <v>0</v>
      </c>
      <c r="G44" t="s">
        <v>1</v>
      </c>
      <c r="H44" s="3" t="e">
        <f>H41+H42+H43</f>
        <v>#DIV/0!</v>
      </c>
      <c r="I44" t="s">
        <v>2</v>
      </c>
    </row>
    <row r="45" spans="1:9" ht="15.75" thickTop="1" x14ac:dyDescent="0.25"/>
    <row r="46" spans="1:9" ht="24" customHeight="1" x14ac:dyDescent="0.25"/>
    <row r="47" spans="1:9" ht="18" customHeight="1" x14ac:dyDescent="0.25"/>
    <row r="68" spans="1:1" x14ac:dyDescent="0.25">
      <c r="A68" s="18"/>
    </row>
  </sheetData>
  <sheetProtection password="8722" sheet="1" objects="1" scenarios="1"/>
  <mergeCells count="4">
    <mergeCell ref="A6:A8"/>
    <mergeCell ref="B6:E8"/>
    <mergeCell ref="B9:E9"/>
    <mergeCell ref="B3:F3"/>
  </mergeCells>
  <conditionalFormatting sqref="B13:B14">
    <cfRule type="cellIs" dxfId="19" priority="27" operator="notEqual">
      <formula>""</formula>
    </cfRule>
  </conditionalFormatting>
  <conditionalFormatting sqref="B15">
    <cfRule type="cellIs" dxfId="18" priority="26" operator="notEqual">
      <formula>""</formula>
    </cfRule>
  </conditionalFormatting>
  <conditionalFormatting sqref="B11">
    <cfRule type="cellIs" dxfId="17" priority="25" operator="notEqual">
      <formula>""</formula>
    </cfRule>
  </conditionalFormatting>
  <conditionalFormatting sqref="B12">
    <cfRule type="cellIs" dxfId="16" priority="21" operator="notEqual">
      <formula>""</formula>
    </cfRule>
  </conditionalFormatting>
  <conditionalFormatting sqref="A16">
    <cfRule type="expression" dxfId="15" priority="10">
      <formula>$B$14=""</formula>
    </cfRule>
    <cfRule type="expression" dxfId="14" priority="11">
      <formula>$B$14="Ekstern bevillingsgiver 2"</formula>
    </cfRule>
    <cfRule type="expression" dxfId="13" priority="12">
      <formula>$B$14="Ekstern bevillingsgiver 1"</formula>
    </cfRule>
    <cfRule type="expression" dxfId="12" priority="13">
      <formula>$B$14="Arts"</formula>
    </cfRule>
  </conditionalFormatting>
  <conditionalFormatting sqref="G12:H15">
    <cfRule type="expression" dxfId="11" priority="6">
      <formula>$B$13=""</formula>
    </cfRule>
    <cfRule type="expression" dxfId="10" priority="7">
      <formula>$B$13="Ekstern bevillingsgiver 2"</formula>
    </cfRule>
    <cfRule type="expression" dxfId="9" priority="8">
      <formula>$B$13="Ekstern bevillingsgiver 1"</formula>
    </cfRule>
    <cfRule type="expression" dxfId="8" priority="9">
      <formula>$B$13="Arts"</formula>
    </cfRule>
  </conditionalFormatting>
  <conditionalFormatting sqref="G7:H10">
    <cfRule type="expression" dxfId="7" priority="2">
      <formula>$B$12="Arts"</formula>
    </cfRule>
    <cfRule type="expression" dxfId="6" priority="3">
      <formula>$B$12="Ekstern bevillingsgiver 2"</formula>
    </cfRule>
    <cfRule type="expression" dxfId="5" priority="4">
      <formula>$B$12="Ekstern bevillingsgiver 1"</formula>
    </cfRule>
    <cfRule type="expression" dxfId="4" priority="5">
      <formula>$B$12=""</formula>
    </cfRule>
  </conditionalFormatting>
  <conditionalFormatting sqref="G17:I20">
    <cfRule type="expression" dxfId="3" priority="15">
      <formula>$B$14=""</formula>
    </cfRule>
    <cfRule type="expression" dxfId="2" priority="20">
      <formula>$B$14="Ekstern bevillingsgiver 2"</formula>
    </cfRule>
    <cfRule type="expression" dxfId="1" priority="23">
      <formula>$B$14="Ekstern bevillingsgiver 1"</formula>
    </cfRule>
    <cfRule type="expression" dxfId="0" priority="24">
      <formula>$B$14="Arts"</formula>
    </cfRule>
  </conditionalFormatting>
  <dataValidations count="6">
    <dataValidation type="list" allowBlank="1" showInputMessage="1" showErrorMessage="1" errorTitle="Ugyldig indtastning" error="Vælg en af mulighederne" promptTitle="Angiv hvem der betaler" prompt="Delt:_x000a_Angiv bevillingsgivers dækning af de samlede overheadudgifter. _x000a_Eks.: Giver 1 dækker halvdelen - skriv 50% i celle H17_x000a__x000a_Af egne udgifter:_x000a_Angiv bevillingsgivers procentsat._x000a_Eks.: Giver 1 dækker 15% af egne udg. - skriv 15% i celle I17" sqref="B14">
      <formula1>"Ekstern bevillingsgiver 1,Ekstern bevillingsgiver 2,Arts,Delt,Af egne udgifter"</formula1>
    </dataValidation>
    <dataValidation type="list" allowBlank="1" showInputMessage="1" showErrorMessage="1" errorTitle="Ugyldig indtastning" error="Vælg en af mulighederne" promptTitle="Vælg mellem 4+4 eller 5+3" prompt="Angiv om der er tale om et 4+4 eller et 5+3 stipendium" sqref="B11">
      <formula1>"4+4,5+3"</formula1>
    </dataValidation>
    <dataValidation type="list" allowBlank="1" showInputMessage="1" showErrorMessage="1" errorTitle="Ugyldig indtastning" error="Vælg en af mulighederne" promptTitle="Angiv hvem der betaler" prompt="Hvem dækker de 40.000 kr. til rejser?_x000a__x000a_Skriv beløbet i celle B17, hvis den eksterne bevillingsgiver har bevilget flere midler end de 40.000 kr. " sqref="B15">
      <formula1>"Ekstern bevillingsgiver 1,Ekstern bevillingsgiver 2,Arts"</formula1>
    </dataValidation>
    <dataValidation type="list" allowBlank="1" showInputMessage="1" showErrorMessage="1" errorTitle="Ugyldig indtastning" error="Vælg en af mulighederne" promptTitle="Angiv hvem der betaler" prompt="Hvis den eksterne bevillingsgiver betaler alle 3 år, skal det fulde beløb blot angives i feltet nedenfor._x000a__x000a_Hvis udgiften deles mellem parterne, skal den eksterne bevillingsgivers andel angives i feltet nedenfor. Arts andel udregnes automatisk." sqref="B13">
      <formula1>"Ekstern bevillingsgiver 1,Ekstern bevillingsgiver 2,Arts,Delt"</formula1>
    </dataValidation>
    <dataValidation type="list" allowBlank="1" showInputMessage="1" showErrorMessage="1" errorTitle="Ugyldig indtastning" error="Vælg en af mulighederne" promptTitle="Antal bevillingsgivere" prompt="Hvor mange deles om udgifterne til ph.d.-stipendiet? Husk at tælle Arts med, hvis ph.d.-skolen skal medfinansiere nogle af udgifterne." sqref="B5">
      <formula1>"1,2,3"</formula1>
    </dataValidation>
    <dataValidation type="list" allowBlank="1" showInputMessage="1" showErrorMessage="1" errorTitle="Ugyldig indtastning" error="Vælg en af mulighederne" promptTitle="Angiv hvem der betaler" prompt="Vælg hvem der betaler den fulde lønudgift._x000a__x000a_Hvis udgiften deles mellem parterne, skal de(n) eksterne bevillingsgiver(e)s andel indtastes i felterne til højre. Arts andel udregnes automatisk." sqref="B12">
      <formula1>"Ekstern bevillingsgiver 1,Ekstern bevillingsgiver 2,Arts,Delt"</formula1>
    </dataValidation>
  </dataValidations>
  <pageMargins left="0.70866141732283472" right="0.70866141732283472" top="0.55118110236220474" bottom="0.55118110236220474" header="0.31496062992125984" footer="0.31496062992125984"/>
  <pageSetup paperSize="9" scale="74" orientation="landscape" r:id="rId1"/>
  <headerFooter>
    <oddFooter>&amp;L&amp;Z&amp;F</oddFooter>
  </headerFooter>
  <rowBreaks count="1" manualBreakCount="1">
    <brk id="45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>
    <pageSetUpPr fitToPage="1"/>
  </sheetPr>
  <dimension ref="A1:I10"/>
  <sheetViews>
    <sheetView workbookViewId="0">
      <selection activeCell="B22" sqref="B22"/>
    </sheetView>
  </sheetViews>
  <sheetFormatPr defaultRowHeight="15" x14ac:dyDescent="0.25"/>
  <cols>
    <col min="1" max="1" width="23.7109375" style="22" customWidth="1"/>
    <col min="2" max="2" width="18" style="22" customWidth="1"/>
    <col min="3" max="9" width="9.140625" style="22"/>
  </cols>
  <sheetData>
    <row r="1" spans="1:9" ht="18.75" x14ac:dyDescent="0.25">
      <c r="A1" s="26" t="s">
        <v>23</v>
      </c>
    </row>
    <row r="2" spans="1:9" ht="25.5" customHeight="1" x14ac:dyDescent="0.25">
      <c r="A2" s="54" t="s">
        <v>26</v>
      </c>
      <c r="B2" s="54"/>
      <c r="C2" s="54"/>
      <c r="D2" s="54"/>
      <c r="E2" s="54"/>
      <c r="F2" s="54"/>
      <c r="G2" s="54"/>
      <c r="H2" s="54"/>
      <c r="I2" s="54"/>
    </row>
    <row r="3" spans="1:9" ht="56.25" customHeight="1" x14ac:dyDescent="0.25">
      <c r="A3" s="55" t="s">
        <v>25</v>
      </c>
      <c r="B3" s="55"/>
      <c r="C3" s="55"/>
      <c r="D3" s="55"/>
      <c r="E3" s="55"/>
      <c r="F3" s="55"/>
      <c r="G3" s="55"/>
      <c r="H3" s="55"/>
      <c r="I3" s="55"/>
    </row>
    <row r="4" spans="1:9" x14ac:dyDescent="0.25">
      <c r="A4" s="55" t="s">
        <v>27</v>
      </c>
      <c r="B4" s="55"/>
      <c r="C4" s="55"/>
      <c r="D4" s="55"/>
      <c r="E4" s="55"/>
      <c r="F4" s="55"/>
      <c r="G4" s="55"/>
      <c r="H4" s="55"/>
      <c r="I4" s="55"/>
    </row>
    <row r="5" spans="1:9" ht="25.5" customHeight="1" x14ac:dyDescent="0.25">
      <c r="A5" s="23"/>
      <c r="B5" s="24"/>
    </row>
    <row r="6" spans="1:9" ht="18.75" x14ac:dyDescent="0.25">
      <c r="A6" s="26" t="s">
        <v>24</v>
      </c>
      <c r="B6" s="24"/>
    </row>
    <row r="7" spans="1:9" x14ac:dyDescent="0.25">
      <c r="A7" s="22" t="s">
        <v>28</v>
      </c>
      <c r="B7" s="24"/>
    </row>
    <row r="8" spans="1:9" ht="32.25" customHeight="1" x14ac:dyDescent="0.25"/>
    <row r="9" spans="1:9" ht="18.75" x14ac:dyDescent="0.25">
      <c r="A9" s="27" t="s">
        <v>11</v>
      </c>
    </row>
    <row r="10" spans="1:9" x14ac:dyDescent="0.25">
      <c r="A10" s="25" t="s">
        <v>12</v>
      </c>
      <c r="B10" s="24">
        <f>Beregning!B44/3</f>
        <v>0</v>
      </c>
    </row>
  </sheetData>
  <mergeCells count="3">
    <mergeCell ref="A2:I2"/>
    <mergeCell ref="A3:I3"/>
    <mergeCell ref="A4:I4"/>
  </mergeCells>
  <pageMargins left="0.7" right="0.7" top="0.75" bottom="0.75" header="0.3" footer="0.3"/>
  <pageSetup paperSize="9" scale="7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FC8B23E3FC2354F8BEFC8F7D7B36D6B" ma:contentTypeVersion="12" ma:contentTypeDescription="Opret et nyt dokument." ma:contentTypeScope="" ma:versionID="66797e4da3060f7b693aa2debff21e9d">
  <xsd:schema xmlns:xsd="http://www.w3.org/2001/XMLSchema" xmlns:xs="http://www.w3.org/2001/XMLSchema" xmlns:p="http://schemas.microsoft.com/office/2006/metadata/properties" xmlns:ns3="ac4bed08-2145-468d-b38a-d91a2b9f0991" targetNamespace="http://schemas.microsoft.com/office/2006/metadata/properties" ma:root="true" ma:fieldsID="40686a478f8094d2f0ac503a8f77574a" ns3:_="">
    <xsd:import namespace="ac4bed08-2145-468d-b38a-d91a2b9f099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LengthInSecond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ObjectDetectorVersions" minOccurs="0"/>
                <xsd:element ref="ns3:MediaServiceLocation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4bed08-2145-468d-b38a-d91a2b9f09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1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Location" ma:index="17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ystemTags" ma:index="18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9E149AD-07B5-42F3-8B0D-035BED0F3E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4bed08-2145-468d-b38a-d91a2b9f09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98B7550-384F-48AA-B0F6-EE487C3E5AB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7446959-B13C-4939-8703-2587DE1C5D92}">
  <ds:schemaRefs>
    <ds:schemaRef ds:uri="http://schemas.microsoft.com/office/infopath/2007/PartnerControls"/>
    <ds:schemaRef ds:uri="http://purl.org/dc/terms/"/>
    <ds:schemaRef ds:uri="ac4bed08-2145-468d-b38a-d91a2b9f0991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Beregning</vt:lpstr>
      <vt:lpstr>Forklaring</vt:lpstr>
      <vt:lpstr>Ark3</vt:lpstr>
    </vt:vector>
  </TitlesOfParts>
  <Company>Aarhus Universitet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Bettina Holmbo Acthon</dc:creator>
  <cp:lastModifiedBy>Bettina Holmbo Acthon</cp:lastModifiedBy>
  <cp:lastPrinted>2023-07-11T10:58:27Z</cp:lastPrinted>
  <dcterms:created xsi:type="dcterms:W3CDTF">2016-06-09T08:27:30Z</dcterms:created>
  <dcterms:modified xsi:type="dcterms:W3CDTF">2024-02-28T12:25:45Z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0x010100FFC8B23E3FC2354F8BEFC8F7D7B36D6B</vt:lpwstr>
  </property>
</Properties>
</file>